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"/>
    </mc:Choice>
  </mc:AlternateContent>
  <bookViews>
    <workbookView xWindow="0" yWindow="0" windowWidth="9560" windowHeight="5130" tabRatio="900"/>
  </bookViews>
  <sheets>
    <sheet name="SEKTOR_US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L43" i="1"/>
  <c r="H43" i="1"/>
  <c r="D43" i="1"/>
  <c r="L42" i="1"/>
  <c r="K42" i="1"/>
  <c r="J42" i="1"/>
  <c r="G42" i="1"/>
  <c r="F42" i="1"/>
  <c r="H42" i="1" s="1"/>
  <c r="D42" i="1"/>
  <c r="C42" i="1"/>
  <c r="B42" i="1"/>
  <c r="L41" i="1"/>
  <c r="H41" i="1"/>
  <c r="D41" i="1"/>
  <c r="L40" i="1"/>
  <c r="H40" i="1"/>
  <c r="D40" i="1"/>
  <c r="L39" i="1"/>
  <c r="H39" i="1"/>
  <c r="D39" i="1"/>
  <c r="L38" i="1"/>
  <c r="H38" i="1"/>
  <c r="D38" i="1"/>
  <c r="L37" i="1"/>
  <c r="H37" i="1"/>
  <c r="D37" i="1"/>
  <c r="L36" i="1"/>
  <c r="H36" i="1"/>
  <c r="D36" i="1"/>
  <c r="L35" i="1"/>
  <c r="H35" i="1"/>
  <c r="D35" i="1"/>
  <c r="L34" i="1"/>
  <c r="H34" i="1"/>
  <c r="D34" i="1"/>
  <c r="L33" i="1"/>
  <c r="H33" i="1"/>
  <c r="D33" i="1"/>
  <c r="L32" i="1"/>
  <c r="H32" i="1"/>
  <c r="D32" i="1"/>
  <c r="L31" i="1"/>
  <c r="H31" i="1"/>
  <c r="D31" i="1"/>
  <c r="L30" i="1"/>
  <c r="H30" i="1"/>
  <c r="D30" i="1"/>
  <c r="K29" i="1"/>
  <c r="J29" i="1"/>
  <c r="L29" i="1" s="1"/>
  <c r="H29" i="1"/>
  <c r="G29" i="1"/>
  <c r="F29" i="1"/>
  <c r="C29" i="1"/>
  <c r="B29" i="1"/>
  <c r="L28" i="1"/>
  <c r="H28" i="1"/>
  <c r="D28" i="1"/>
  <c r="K27" i="1"/>
  <c r="L27" i="1" s="1"/>
  <c r="J27" i="1"/>
  <c r="J22" i="1" s="1"/>
  <c r="H27" i="1"/>
  <c r="G27" i="1"/>
  <c r="F27" i="1"/>
  <c r="C27" i="1"/>
  <c r="D27" i="1" s="1"/>
  <c r="B27" i="1"/>
  <c r="B22" i="1" s="1"/>
  <c r="L26" i="1"/>
  <c r="H26" i="1"/>
  <c r="D26" i="1"/>
  <c r="L25" i="1"/>
  <c r="H25" i="1"/>
  <c r="D25" i="1"/>
  <c r="L24" i="1"/>
  <c r="H24" i="1"/>
  <c r="D24" i="1"/>
  <c r="K23" i="1"/>
  <c r="J23" i="1"/>
  <c r="H23" i="1"/>
  <c r="G23" i="1"/>
  <c r="F23" i="1"/>
  <c r="F22" i="1" s="1"/>
  <c r="C23" i="1"/>
  <c r="B23" i="1"/>
  <c r="G22" i="1"/>
  <c r="L21" i="1"/>
  <c r="H21" i="1"/>
  <c r="D21" i="1"/>
  <c r="L20" i="1"/>
  <c r="K20" i="1"/>
  <c r="J20" i="1"/>
  <c r="G20" i="1"/>
  <c r="H20" i="1" s="1"/>
  <c r="F20" i="1"/>
  <c r="F8" i="1" s="1"/>
  <c r="F44" i="1" s="1"/>
  <c r="F45" i="1" s="1"/>
  <c r="D20" i="1"/>
  <c r="C20" i="1"/>
  <c r="B20" i="1"/>
  <c r="L19" i="1"/>
  <c r="H19" i="1"/>
  <c r="D19" i="1"/>
  <c r="K18" i="1"/>
  <c r="J18" i="1"/>
  <c r="H18" i="1"/>
  <c r="G18" i="1"/>
  <c r="F18" i="1"/>
  <c r="C18" i="1"/>
  <c r="B18" i="1"/>
  <c r="L17" i="1"/>
  <c r="H17" i="1"/>
  <c r="D17" i="1"/>
  <c r="L16" i="1"/>
  <c r="H16" i="1"/>
  <c r="D16" i="1"/>
  <c r="L15" i="1"/>
  <c r="H15" i="1"/>
  <c r="D15" i="1"/>
  <c r="L14" i="1"/>
  <c r="H14" i="1"/>
  <c r="D14" i="1"/>
  <c r="L13" i="1"/>
  <c r="H13" i="1"/>
  <c r="D13" i="1"/>
  <c r="L12" i="1"/>
  <c r="H12" i="1"/>
  <c r="D12" i="1"/>
  <c r="L11" i="1"/>
  <c r="H11" i="1"/>
  <c r="D11" i="1"/>
  <c r="L10" i="1"/>
  <c r="H10" i="1"/>
  <c r="D10" i="1"/>
  <c r="L9" i="1"/>
  <c r="K9" i="1"/>
  <c r="J9" i="1"/>
  <c r="J8" i="1" s="1"/>
  <c r="J44" i="1" s="1"/>
  <c r="J45" i="1" s="1"/>
  <c r="G9" i="1"/>
  <c r="F9" i="1"/>
  <c r="D9" i="1"/>
  <c r="C9" i="1"/>
  <c r="B9" i="1"/>
  <c r="B8" i="1" s="1"/>
  <c r="K8" i="1"/>
  <c r="C8" i="1"/>
  <c r="B44" i="1" l="1"/>
  <c r="B45" i="1" s="1"/>
  <c r="G8" i="1"/>
  <c r="C22" i="1"/>
  <c r="K22" i="1"/>
  <c r="L8" i="1"/>
  <c r="D18" i="1"/>
  <c r="H22" i="1"/>
  <c r="D8" i="1"/>
  <c r="H9" i="1"/>
  <c r="L18" i="1"/>
  <c r="D23" i="1"/>
  <c r="L23" i="1"/>
  <c r="D29" i="1"/>
  <c r="M22" i="1" l="1"/>
  <c r="K44" i="1"/>
  <c r="L22" i="1"/>
  <c r="G44" i="1"/>
  <c r="H8" i="1"/>
  <c r="C44" i="1"/>
  <c r="E22" i="1"/>
  <c r="D22" i="1"/>
  <c r="I43" i="1" l="1"/>
  <c r="I40" i="1"/>
  <c r="I36" i="1"/>
  <c r="I32" i="1"/>
  <c r="I26" i="1"/>
  <c r="I14" i="1"/>
  <c r="I10" i="1"/>
  <c r="G45" i="1"/>
  <c r="I38" i="1"/>
  <c r="I19" i="1"/>
  <c r="I11" i="1"/>
  <c r="I34" i="1"/>
  <c r="I29" i="1"/>
  <c r="I24" i="1"/>
  <c r="I41" i="1"/>
  <c r="I37" i="1"/>
  <c r="I33" i="1"/>
  <c r="I21" i="1"/>
  <c r="I15" i="1"/>
  <c r="I30" i="1"/>
  <c r="I23" i="1"/>
  <c r="I18" i="1"/>
  <c r="I16" i="1"/>
  <c r="I44" i="1"/>
  <c r="I39" i="1"/>
  <c r="I35" i="1"/>
  <c r="I31" i="1"/>
  <c r="I28" i="1"/>
  <c r="I27" i="1"/>
  <c r="I25" i="1"/>
  <c r="I17" i="1"/>
  <c r="I13" i="1"/>
  <c r="H44" i="1"/>
  <c r="I12" i="1"/>
  <c r="I22" i="1"/>
  <c r="I9" i="1"/>
  <c r="I42" i="1"/>
  <c r="I20" i="1"/>
  <c r="C45" i="1"/>
  <c r="E39" i="1"/>
  <c r="E35" i="1"/>
  <c r="E31" i="1"/>
  <c r="E28" i="1"/>
  <c r="E25" i="1"/>
  <c r="E17" i="1"/>
  <c r="E13" i="1"/>
  <c r="E42" i="1"/>
  <c r="E15" i="1"/>
  <c r="D44" i="1"/>
  <c r="E41" i="1"/>
  <c r="E37" i="1"/>
  <c r="E9" i="1"/>
  <c r="E44" i="1"/>
  <c r="E43" i="1"/>
  <c r="E40" i="1"/>
  <c r="E36" i="1"/>
  <c r="E32" i="1"/>
  <c r="E26" i="1"/>
  <c r="E14" i="1"/>
  <c r="E10" i="1"/>
  <c r="E33" i="1"/>
  <c r="E21" i="1"/>
  <c r="E11" i="1"/>
  <c r="E38" i="1"/>
  <c r="E34" i="1"/>
  <c r="E30" i="1"/>
  <c r="E24" i="1"/>
  <c r="E20" i="1"/>
  <c r="E19" i="1"/>
  <c r="E16" i="1"/>
  <c r="E12" i="1"/>
  <c r="E27" i="1"/>
  <c r="E8" i="1"/>
  <c r="E23" i="1"/>
  <c r="E29" i="1"/>
  <c r="E18" i="1"/>
  <c r="I8" i="1"/>
  <c r="K45" i="1"/>
  <c r="M41" i="1"/>
  <c r="M37" i="1"/>
  <c r="M33" i="1"/>
  <c r="M21" i="1"/>
  <c r="M15" i="1"/>
  <c r="M11" i="1"/>
  <c r="M12" i="1"/>
  <c r="M31" i="1"/>
  <c r="M25" i="1"/>
  <c r="M9" i="1"/>
  <c r="L44" i="1"/>
  <c r="M17" i="1"/>
  <c r="M13" i="1"/>
  <c r="M44" i="1"/>
  <c r="M38" i="1"/>
  <c r="M34" i="1"/>
  <c r="M30" i="1"/>
  <c r="M24" i="1"/>
  <c r="M19" i="1"/>
  <c r="M16" i="1"/>
  <c r="M42" i="1"/>
  <c r="M39" i="1"/>
  <c r="M35" i="1"/>
  <c r="M28" i="1"/>
  <c r="M43" i="1"/>
  <c r="M40" i="1"/>
  <c r="M36" i="1"/>
  <c r="M32" i="1"/>
  <c r="M26" i="1"/>
  <c r="M20" i="1"/>
  <c r="M14" i="1"/>
  <c r="M10" i="1"/>
  <c r="M23" i="1"/>
  <c r="M29" i="1"/>
  <c r="M27" i="1"/>
  <c r="M8" i="1"/>
  <c r="M18" i="1"/>
  <c r="H45" i="1" l="1"/>
  <c r="I45" i="1"/>
  <c r="E45" i="1"/>
  <c r="D45" i="1"/>
  <c r="M45" i="1"/>
  <c r="L45" i="1"/>
</calcChain>
</file>

<file path=xl/sharedStrings.xml><?xml version="1.0" encoding="utf-8"?>
<sst xmlns="http://schemas.openxmlformats.org/spreadsheetml/2006/main" count="55" uniqueCount="53">
  <si>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</si>
  <si>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</si>
  <si>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</si>
  <si>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</si>
  <si>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</si>
  <si>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</si>
  <si>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</si>
  <si>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</si>
  <si>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</si>
  <si>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</si>
  <si>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</si>
  <si>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</si>
  <si>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</si>
  <si>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</si>
  <si>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</si>
  <si>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</si>
  <si>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</si>
  <si>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</si>
  <si>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</si>
  <si>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</si>
  <si>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</si>
  <si>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</si>
  <si>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</si>
  <si>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</si>
  <si>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</si>
  <si>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</si>
  <si>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</si>
  <si>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</si>
  <si>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</si>
  <si>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</si>
  <si>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</si>
  <si>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</si>
  <si>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</si>
  <si>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</si>
  <si>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</si>
  <si>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</si>
  <si>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</si>
  <si>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</si>
  <si>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</si>
  <si>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</si>
  <si>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</si>
  <si>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the last 12 months; first 11 eleven months' figures are from TUİK and last month's figures are taken from TİM data</t>
  </si>
  <si>
    <t>T O T A L (TİM+TUİK (Turkey Statistical Institute)*)</t>
  </si>
  <si>
    <t>2021 - 2022</t>
  </si>
  <si>
    <t>2022 - 2023</t>
  </si>
  <si>
    <t>Change  ('23/'22)</t>
  </si>
  <si>
    <t xml:space="preserve"> Share 
(23)  (%)</t>
  </si>
  <si>
    <t>Change    ('23/'22)</t>
  </si>
  <si>
    <t xml:space="preserve"> Share
(23)  (%)</t>
  </si>
  <si>
    <t>1 - 31 DECEMBER EXPORT FIGURES</t>
  </si>
  <si>
    <t>1 - 31 DECEMBER</t>
  </si>
  <si>
    <t>1st JANUARY  -  30th DECEMBER</t>
  </si>
  <si>
    <t>For January-December  period, TUİK figures was used for the first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</si>
</sst>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1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6"/>
      <color theme="1"/>
      <name val="Arial"/>
      <family val="2"/>
      <charset val="162"/>
    </font>
    <font>
      <u/>
      <sz val="10"/>
      <color theme="10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7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</cellStyleXfs>
  <cellXfs count="38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8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9" fillId="4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165" fontId="49" fillId="0" borderId="9" xfId="335" applyNumberFormat="1" applyFont="1" applyBorder="1" applyAlignment="1">
      <alignment horizontal="center" vertical="center"/>
    </xf>
    <xf numFmtId="0" fontId="50" fillId="0" borderId="0" xfId="336"/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7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prü" xfId="336" builtinId="8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24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635000</xdr:colOff>
      <xdr:row>0</xdr:row>
      <xdr:rowOff>116417</xdr:rowOff>
    </xdr:from>
    <xdr:to>
      <xdr:col>0</xdr:col>
      <xdr:colOff>2685236</xdr:colOff>
      <xdr:row>3</xdr:row>
      <xdr:rowOff>84667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16417"/>
          <a:ext cx="2050236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tabSelected="1" zoomScale="60" zoomScaleNormal="6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K36" sqref="K36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A1" s="19"/>
      <c r="B1" s="37" t="s">
        <v>49</v>
      </c>
      <c r="C1" s="37"/>
      <c r="D1" s="37"/>
      <c r="E1" s="37"/>
      <c r="F1" s="37"/>
      <c r="G1" s="37"/>
      <c r="H1" s="37"/>
      <c r="I1" s="37"/>
      <c r="J1" s="37"/>
      <c r="K1" s="13"/>
      <c r="L1" s="13"/>
      <c r="M1" s="13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4" t="s">
        <v>39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18" x14ac:dyDescent="0.25">
      <c r="A6" s="3"/>
      <c r="B6" s="33" t="s">
        <v>50</v>
      </c>
      <c r="C6" s="33"/>
      <c r="D6" s="33"/>
      <c r="E6" s="33"/>
      <c r="F6" s="33" t="s">
        <v>51</v>
      </c>
      <c r="G6" s="33"/>
      <c r="H6" s="33"/>
      <c r="I6" s="33"/>
      <c r="J6" s="33" t="s">
        <v>40</v>
      </c>
      <c r="K6" s="33"/>
      <c r="L6" s="33"/>
      <c r="M6" s="33"/>
    </row>
    <row r="7" spans="1:13" ht="29" x14ac:dyDescent="0.4">
      <c r="A7" s="4" t="s">
        <v>27</v>
      </c>
      <c r="B7" s="20">
        <v>2022</v>
      </c>
      <c r="C7" s="21">
        <v>2023</v>
      </c>
      <c r="D7" s="22" t="s">
        <v>45</v>
      </c>
      <c r="E7" s="22" t="s">
        <v>46</v>
      </c>
      <c r="F7" s="20">
        <v>2022</v>
      </c>
      <c r="G7" s="21">
        <v>2023</v>
      </c>
      <c r="H7" s="22" t="s">
        <v>47</v>
      </c>
      <c r="I7" s="22" t="s">
        <v>48</v>
      </c>
      <c r="J7" s="20" t="s">
        <v>43</v>
      </c>
      <c r="K7" s="20" t="s">
        <v>44</v>
      </c>
      <c r="L7" s="22" t="s">
        <v>47</v>
      </c>
      <c r="M7" s="22" t="s">
        <v>46</v>
      </c>
    </row>
    <row r="8" spans="1:13" ht="16.5" x14ac:dyDescent="0.35">
      <c r="A8" s="10" t="s">
        <v>28</v>
      </c>
      <c r="B8" s="23">
        <f>B9+B18+B20</f>
        <v>3425181.1811299999</v>
      </c>
      <c r="C8" s="23">
        <f>C9+C18+C20</f>
        <v>3402172.8243700005</v>
      </c>
      <c r="D8" s="24">
        <f t="shared" ref="D8:D46" si="0">(C8-B8)/B8*100</f>
        <v>-0.67174130486168138</v>
      </c>
      <c r="E8" s="24">
        <f>C8/C$44*100</f>
        <v>17.250431952351679</v>
      </c>
      <c r="F8" s="23">
        <f>F9+F18+F20</f>
        <v>34212779.697419994</v>
      </c>
      <c r="G8" s="23">
        <f>G9+G18+G20</f>
        <v>35164253.1329</v>
      </c>
      <c r="H8" s="24">
        <f t="shared" ref="H8:H46" si="1">(G8-F8)/F8*100</f>
        <v>2.7810468599596341</v>
      </c>
      <c r="I8" s="24">
        <f t="shared" ref="I8:I44" si="2">G8/G$44*100</f>
        <v>15.8589572982207</v>
      </c>
      <c r="J8" s="23">
        <f>J9+J18+J20</f>
        <v>34212779.697419994</v>
      </c>
      <c r="K8" s="23">
        <f>K9+K18+K20</f>
        <v>35164253.1329</v>
      </c>
      <c r="L8" s="24">
        <f t="shared" ref="L8:L46" si="3">(K8-J8)/J8*100</f>
        <v>2.7810468599596341</v>
      </c>
      <c r="M8" s="24">
        <f t="shared" ref="M8:M44" si="4">K8/K$44*100</f>
        <v>15.8589572982207</v>
      </c>
    </row>
    <row r="9" spans="1:13" ht="15.5" x14ac:dyDescent="0.35">
      <c r="A9" s="5" t="s">
        <v>29</v>
      </c>
      <c r="B9" s="23">
        <f>B10+B11+B12+B13+B14+B15+B16+B17</f>
        <v>2317986.0046999999</v>
      </c>
      <c r="C9" s="23">
        <f>C10+C11+C12+C13+C14+C15+C16+C17</f>
        <v>2419690.1662300001</v>
      </c>
      <c r="D9" s="24">
        <f t="shared" si="0"/>
        <v>4.387608955523568</v>
      </c>
      <c r="E9" s="24">
        <f t="shared" ref="E9:E44" si="5">C9/C$44*100</f>
        <v>12.268836038937705</v>
      </c>
      <c r="F9" s="23">
        <f>F10+F11+F12+F13+F14+F15+F16+F17</f>
        <v>21714164.505219996</v>
      </c>
      <c r="G9" s="23">
        <f>G10+G11+G12+G13+G14+G15+G16+G17</f>
        <v>23693610.726199999</v>
      </c>
      <c r="H9" s="24">
        <f t="shared" si="1"/>
        <v>9.115921639555383</v>
      </c>
      <c r="I9" s="24">
        <f t="shared" si="2"/>
        <v>10.685736999086409</v>
      </c>
      <c r="J9" s="23">
        <f>J10+J11+J12+J13+J14+J15+J16+J17</f>
        <v>21714164.505219996</v>
      </c>
      <c r="K9" s="23">
        <f>K10+K11+K12+K13+K14+K15+K16+K17</f>
        <v>23693610.726199999</v>
      </c>
      <c r="L9" s="24">
        <f t="shared" si="3"/>
        <v>9.115921639555383</v>
      </c>
      <c r="M9" s="24">
        <f t="shared" si="4"/>
        <v>10.685736999086409</v>
      </c>
    </row>
    <row r="10" spans="1:13" ht="14" x14ac:dyDescent="0.3">
      <c r="A10" s="6" t="s">
        <v>5</v>
      </c>
      <c r="B10" s="25">
        <v>1122200.5348</v>
      </c>
      <c r="C10" s="25">
        <v>1140967.8502799999</v>
      </c>
      <c r="D10" s="26">
        <f t="shared" si="0"/>
        <v>1.6723673619835344</v>
      </c>
      <c r="E10" s="26">
        <f t="shared" si="5"/>
        <v>5.7851817873834133</v>
      </c>
      <c r="F10" s="25">
        <v>11460717.73879</v>
      </c>
      <c r="G10" s="25">
        <v>12378672.10885</v>
      </c>
      <c r="H10" s="26">
        <f t="shared" si="1"/>
        <v>8.0095713984220005</v>
      </c>
      <c r="I10" s="26">
        <f t="shared" si="2"/>
        <v>5.5827385737721142</v>
      </c>
      <c r="J10" s="25">
        <v>11460717.73879</v>
      </c>
      <c r="K10" s="25">
        <v>12378672.10885</v>
      </c>
      <c r="L10" s="26">
        <f t="shared" si="3"/>
        <v>8.0095713984220005</v>
      </c>
      <c r="M10" s="26">
        <f t="shared" si="4"/>
        <v>5.5827385737721142</v>
      </c>
    </row>
    <row r="11" spans="1:13" ht="14" x14ac:dyDescent="0.3">
      <c r="A11" s="6" t="s">
        <v>4</v>
      </c>
      <c r="B11" s="25">
        <v>414730.32455999998</v>
      </c>
      <c r="C11" s="25">
        <v>488154.64522000001</v>
      </c>
      <c r="D11" s="26">
        <f t="shared" si="0"/>
        <v>17.704111879906087</v>
      </c>
      <c r="E11" s="26">
        <f t="shared" si="5"/>
        <v>2.4751471851378763</v>
      </c>
      <c r="F11" s="25">
        <v>2951956.0153700002</v>
      </c>
      <c r="G11" s="25">
        <v>3492313.608</v>
      </c>
      <c r="H11" s="26">
        <f t="shared" si="1"/>
        <v>18.305069242783791</v>
      </c>
      <c r="I11" s="26">
        <f t="shared" si="2"/>
        <v>1.5750214336117625</v>
      </c>
      <c r="J11" s="25">
        <v>2951956.0153700002</v>
      </c>
      <c r="K11" s="25">
        <v>3492313.608</v>
      </c>
      <c r="L11" s="26">
        <f t="shared" si="3"/>
        <v>18.305069242783791</v>
      </c>
      <c r="M11" s="26">
        <f t="shared" si="4"/>
        <v>1.5750214336117625</v>
      </c>
    </row>
    <row r="12" spans="1:13" ht="14" x14ac:dyDescent="0.3">
      <c r="A12" s="6" t="s">
        <v>2</v>
      </c>
      <c r="B12" s="25">
        <v>237137.17118999999</v>
      </c>
      <c r="C12" s="25">
        <v>247711.63836000001</v>
      </c>
      <c r="D12" s="26">
        <f t="shared" si="0"/>
        <v>4.4592195803531371</v>
      </c>
      <c r="E12" s="26">
        <f t="shared" si="5"/>
        <v>1.2560010857549566</v>
      </c>
      <c r="F12" s="25">
        <v>2524529.7930600001</v>
      </c>
      <c r="G12" s="25">
        <v>2416442.8947000001</v>
      </c>
      <c r="H12" s="26">
        <f t="shared" si="1"/>
        <v>-4.2814665391208209</v>
      </c>
      <c r="I12" s="26">
        <f t="shared" si="2"/>
        <v>1.0898074398395641</v>
      </c>
      <c r="J12" s="25">
        <v>2524529.7930600001</v>
      </c>
      <c r="K12" s="25">
        <v>2416442.8947000001</v>
      </c>
      <c r="L12" s="26">
        <f t="shared" si="3"/>
        <v>-4.2814665391208209</v>
      </c>
      <c r="M12" s="26">
        <f t="shared" si="4"/>
        <v>1.0898074398395641</v>
      </c>
    </row>
    <row r="13" spans="1:13" ht="14" x14ac:dyDescent="0.3">
      <c r="A13" s="6" t="s">
        <v>3</v>
      </c>
      <c r="B13" s="25">
        <v>145344.91847</v>
      </c>
      <c r="C13" s="25">
        <v>169460.51194999999</v>
      </c>
      <c r="D13" s="26">
        <f t="shared" si="0"/>
        <v>16.5919756492743</v>
      </c>
      <c r="E13" s="26">
        <f t="shared" si="5"/>
        <v>0.85923531252280538</v>
      </c>
      <c r="F13" s="25">
        <v>1568538.9237500001</v>
      </c>
      <c r="G13" s="25">
        <v>1610304.07179</v>
      </c>
      <c r="H13" s="26">
        <f t="shared" si="1"/>
        <v>2.6626784587627217</v>
      </c>
      <c r="I13" s="26">
        <f t="shared" si="2"/>
        <v>0.72624160152502093</v>
      </c>
      <c r="J13" s="25">
        <v>1568538.9237500001</v>
      </c>
      <c r="K13" s="25">
        <v>1610304.07179</v>
      </c>
      <c r="L13" s="26">
        <f t="shared" si="3"/>
        <v>2.6626784587627217</v>
      </c>
      <c r="M13" s="26">
        <f t="shared" si="4"/>
        <v>0.72624160152502093</v>
      </c>
    </row>
    <row r="14" spans="1:13" ht="14" x14ac:dyDescent="0.3">
      <c r="A14" s="6" t="s">
        <v>0</v>
      </c>
      <c r="B14" s="25">
        <v>202818.22594999999</v>
      </c>
      <c r="C14" s="25">
        <v>239941.34637000001</v>
      </c>
      <c r="D14" s="26">
        <f t="shared" si="0"/>
        <v>18.30364122657884</v>
      </c>
      <c r="E14" s="26">
        <f t="shared" si="5"/>
        <v>1.2166024719446134</v>
      </c>
      <c r="F14" s="25">
        <v>1746924.9859499999</v>
      </c>
      <c r="G14" s="25">
        <v>1866735.41664</v>
      </c>
      <c r="H14" s="26">
        <f t="shared" si="1"/>
        <v>6.858361501129119</v>
      </c>
      <c r="I14" s="26">
        <f t="shared" si="2"/>
        <v>0.84189125666007014</v>
      </c>
      <c r="J14" s="25">
        <v>1746924.9859499999</v>
      </c>
      <c r="K14" s="25">
        <v>1866735.41664</v>
      </c>
      <c r="L14" s="26">
        <f t="shared" si="3"/>
        <v>6.858361501129119</v>
      </c>
      <c r="M14" s="26">
        <f t="shared" si="4"/>
        <v>0.84189125666007014</v>
      </c>
    </row>
    <row r="15" spans="1:13" ht="14" x14ac:dyDescent="0.3">
      <c r="A15" s="6" t="s">
        <v>1</v>
      </c>
      <c r="B15" s="25">
        <v>103405.87989</v>
      </c>
      <c r="C15" s="25">
        <v>54095.50477</v>
      </c>
      <c r="D15" s="26">
        <f t="shared" si="0"/>
        <v>-47.68623909245283</v>
      </c>
      <c r="E15" s="26">
        <f t="shared" si="5"/>
        <v>0.27428671973352825</v>
      </c>
      <c r="F15" s="25">
        <v>495462.72070000001</v>
      </c>
      <c r="G15" s="25">
        <v>871666.31944999995</v>
      </c>
      <c r="H15" s="26">
        <f t="shared" si="1"/>
        <v>75.929748704098614</v>
      </c>
      <c r="I15" s="26">
        <f t="shared" si="2"/>
        <v>0.39311851402642634</v>
      </c>
      <c r="J15" s="25">
        <v>495462.72070000001</v>
      </c>
      <c r="K15" s="25">
        <v>871666.31944999995</v>
      </c>
      <c r="L15" s="26">
        <f t="shared" si="3"/>
        <v>75.929748704098614</v>
      </c>
      <c r="M15" s="26">
        <f t="shared" si="4"/>
        <v>0.39311851402642634</v>
      </c>
    </row>
    <row r="16" spans="1:13" ht="14" x14ac:dyDescent="0.3">
      <c r="A16" s="6" t="s">
        <v>6</v>
      </c>
      <c r="B16" s="25">
        <v>79429.707819999996</v>
      </c>
      <c r="C16" s="25">
        <v>67533.291320000004</v>
      </c>
      <c r="D16" s="26">
        <f t="shared" si="0"/>
        <v>-14.97728850641011</v>
      </c>
      <c r="E16" s="26">
        <f t="shared" si="5"/>
        <v>0.34242188935529105</v>
      </c>
      <c r="F16" s="25">
        <v>828871.06201999995</v>
      </c>
      <c r="G16" s="25">
        <v>922336.90168000001</v>
      </c>
      <c r="H16" s="26">
        <f t="shared" si="1"/>
        <v>11.276282155661118</v>
      </c>
      <c r="I16" s="26">
        <f t="shared" si="2"/>
        <v>0.4159707724499021</v>
      </c>
      <c r="J16" s="25">
        <v>828871.06201999995</v>
      </c>
      <c r="K16" s="25">
        <v>922336.90168000001</v>
      </c>
      <c r="L16" s="26">
        <f t="shared" si="3"/>
        <v>11.276282155661118</v>
      </c>
      <c r="M16" s="26">
        <f t="shared" si="4"/>
        <v>0.4159707724499021</v>
      </c>
    </row>
    <row r="17" spans="1:13" ht="14" x14ac:dyDescent="0.3">
      <c r="A17" s="6" t="s">
        <v>7</v>
      </c>
      <c r="B17" s="25">
        <v>12919.24202</v>
      </c>
      <c r="C17" s="25">
        <v>11825.37796</v>
      </c>
      <c r="D17" s="26">
        <f t="shared" si="0"/>
        <v>-8.4669368242085135</v>
      </c>
      <c r="E17" s="26">
        <f t="shared" si="5"/>
        <v>5.9959587105218218E-2</v>
      </c>
      <c r="F17" s="25">
        <v>137163.26558000001</v>
      </c>
      <c r="G17" s="25">
        <v>135139.40508999999</v>
      </c>
      <c r="H17" s="26">
        <f t="shared" si="1"/>
        <v>-1.4755120341018793</v>
      </c>
      <c r="I17" s="26">
        <f t="shared" si="2"/>
        <v>6.0947407201550632E-2</v>
      </c>
      <c r="J17" s="25">
        <v>137163.26558000001</v>
      </c>
      <c r="K17" s="25">
        <v>135139.40508999999</v>
      </c>
      <c r="L17" s="26">
        <f t="shared" si="3"/>
        <v>-1.4755120341018793</v>
      </c>
      <c r="M17" s="26">
        <f t="shared" si="4"/>
        <v>6.0947407201550632E-2</v>
      </c>
    </row>
    <row r="18" spans="1:13" ht="15.5" x14ac:dyDescent="0.35">
      <c r="A18" s="5" t="s">
        <v>30</v>
      </c>
      <c r="B18" s="23">
        <f>B19</f>
        <v>351943.73171000002</v>
      </c>
      <c r="C18" s="23">
        <f>C19</f>
        <v>306479.40573</v>
      </c>
      <c r="D18" s="24">
        <f t="shared" si="0"/>
        <v>-12.918066691826299</v>
      </c>
      <c r="E18" s="24">
        <f t="shared" si="5"/>
        <v>1.5539781211207435</v>
      </c>
      <c r="F18" s="23">
        <f>F19</f>
        <v>4063580.5158000002</v>
      </c>
      <c r="G18" s="23">
        <f>G19</f>
        <v>3486857.44674</v>
      </c>
      <c r="H18" s="24">
        <f t="shared" si="1"/>
        <v>-14.192485341869995</v>
      </c>
      <c r="I18" s="24">
        <f t="shared" si="2"/>
        <v>1.5725607236371322</v>
      </c>
      <c r="J18" s="23">
        <f>J19</f>
        <v>4063580.5158000002</v>
      </c>
      <c r="K18" s="23">
        <f>K19</f>
        <v>3486857.44674</v>
      </c>
      <c r="L18" s="24">
        <f t="shared" si="3"/>
        <v>-14.192485341869995</v>
      </c>
      <c r="M18" s="24">
        <f t="shared" si="4"/>
        <v>1.5725607236371322</v>
      </c>
    </row>
    <row r="19" spans="1:13" ht="14" x14ac:dyDescent="0.3">
      <c r="A19" s="6" t="s">
        <v>8</v>
      </c>
      <c r="B19" s="25">
        <v>351943.73171000002</v>
      </c>
      <c r="C19" s="25">
        <v>306479.40573</v>
      </c>
      <c r="D19" s="26">
        <f t="shared" si="0"/>
        <v>-12.918066691826299</v>
      </c>
      <c r="E19" s="26">
        <f t="shared" si="5"/>
        <v>1.5539781211207435</v>
      </c>
      <c r="F19" s="25">
        <v>4063580.5158000002</v>
      </c>
      <c r="G19" s="25">
        <v>3486857.44674</v>
      </c>
      <c r="H19" s="26">
        <f t="shared" si="1"/>
        <v>-14.192485341869995</v>
      </c>
      <c r="I19" s="26">
        <f t="shared" si="2"/>
        <v>1.5725607236371322</v>
      </c>
      <c r="J19" s="25">
        <v>4063580.5158000002</v>
      </c>
      <c r="K19" s="25">
        <v>3486857.44674</v>
      </c>
      <c r="L19" s="26">
        <f t="shared" si="3"/>
        <v>-14.192485341869995</v>
      </c>
      <c r="M19" s="26">
        <f t="shared" si="4"/>
        <v>1.5725607236371322</v>
      </c>
    </row>
    <row r="20" spans="1:13" ht="15.5" x14ac:dyDescent="0.35">
      <c r="A20" s="5" t="s">
        <v>31</v>
      </c>
      <c r="B20" s="23">
        <f>B21</f>
        <v>755251.44472000003</v>
      </c>
      <c r="C20" s="23">
        <f>C21</f>
        <v>676003.25240999996</v>
      </c>
      <c r="D20" s="24">
        <f t="shared" si="0"/>
        <v>-10.492954745605331</v>
      </c>
      <c r="E20" s="24">
        <f t="shared" si="5"/>
        <v>3.4276177922932289</v>
      </c>
      <c r="F20" s="23">
        <f>F21</f>
        <v>8435034.6764000002</v>
      </c>
      <c r="G20" s="23">
        <f>G21</f>
        <v>7983784.9599599997</v>
      </c>
      <c r="H20" s="24">
        <f t="shared" si="1"/>
        <v>-5.3497078998682914</v>
      </c>
      <c r="I20" s="24">
        <f t="shared" si="2"/>
        <v>3.6006595754971573</v>
      </c>
      <c r="J20" s="23">
        <f>J21</f>
        <v>8435034.6764000002</v>
      </c>
      <c r="K20" s="23">
        <f>K21</f>
        <v>7983784.9599599997</v>
      </c>
      <c r="L20" s="24">
        <f t="shared" si="3"/>
        <v>-5.3497078998682914</v>
      </c>
      <c r="M20" s="24">
        <f t="shared" si="4"/>
        <v>3.6006595754971573</v>
      </c>
    </row>
    <row r="21" spans="1:13" ht="14" x14ac:dyDescent="0.3">
      <c r="A21" s="6" t="s">
        <v>9</v>
      </c>
      <c r="B21" s="25">
        <v>755251.44472000003</v>
      </c>
      <c r="C21" s="25">
        <v>676003.25240999996</v>
      </c>
      <c r="D21" s="26">
        <f t="shared" si="0"/>
        <v>-10.492954745605331</v>
      </c>
      <c r="E21" s="26">
        <f t="shared" si="5"/>
        <v>3.4276177922932289</v>
      </c>
      <c r="F21" s="25">
        <v>8435034.6764000002</v>
      </c>
      <c r="G21" s="25">
        <v>7983784.9599599997</v>
      </c>
      <c r="H21" s="26">
        <f t="shared" si="1"/>
        <v>-5.3497078998682914</v>
      </c>
      <c r="I21" s="26">
        <f t="shared" si="2"/>
        <v>3.6006595754971573</v>
      </c>
      <c r="J21" s="25">
        <v>8435034.6764000002</v>
      </c>
      <c r="K21" s="25">
        <v>7983784.9599599997</v>
      </c>
      <c r="L21" s="26">
        <f t="shared" si="3"/>
        <v>-5.3497078998682914</v>
      </c>
      <c r="M21" s="26">
        <f t="shared" si="4"/>
        <v>3.6006595754971573</v>
      </c>
    </row>
    <row r="22" spans="1:13" ht="16.5" x14ac:dyDescent="0.35">
      <c r="A22" s="10" t="s">
        <v>32</v>
      </c>
      <c r="B22" s="23">
        <f>B23+B27+B29</f>
        <v>16129423.486579996</v>
      </c>
      <c r="C22" s="23">
        <f>C23+C27+C29</f>
        <v>15811645.717099998</v>
      </c>
      <c r="D22" s="24">
        <f t="shared" si="0"/>
        <v>-1.9701743818952671</v>
      </c>
      <c r="E22" s="24">
        <f t="shared" si="5"/>
        <v>80.171623423637939</v>
      </c>
      <c r="F22" s="23">
        <f>F23+F27+F29</f>
        <v>185694251.61628002</v>
      </c>
      <c r="G22" s="23">
        <f>G23+G27+G29</f>
        <v>180818622.89045998</v>
      </c>
      <c r="H22" s="24">
        <f t="shared" si="1"/>
        <v>-2.6256217860179487</v>
      </c>
      <c r="I22" s="24">
        <f t="shared" si="2"/>
        <v>81.548577423358623</v>
      </c>
      <c r="J22" s="23">
        <f>J23+J27+J29</f>
        <v>185694251.61628002</v>
      </c>
      <c r="K22" s="23">
        <f>K23+K27+K29</f>
        <v>180818622.89045998</v>
      </c>
      <c r="L22" s="24">
        <f t="shared" si="3"/>
        <v>-2.6256217860179487</v>
      </c>
      <c r="M22" s="24">
        <f t="shared" si="4"/>
        <v>81.548577423358623</v>
      </c>
    </row>
    <row r="23" spans="1:13" ht="15.5" x14ac:dyDescent="0.35">
      <c r="A23" s="5" t="s">
        <v>33</v>
      </c>
      <c r="B23" s="23">
        <f>B24+B25+B26</f>
        <v>1239530.1991899998</v>
      </c>
      <c r="C23" s="23">
        <f>C24+C25+C26</f>
        <v>1135871.7838099999</v>
      </c>
      <c r="D23" s="24">
        <f>(C23-B23)/B23*100</f>
        <v>-8.3627180239527803</v>
      </c>
      <c r="E23" s="24">
        <f t="shared" si="5"/>
        <v>5.7593426097744178</v>
      </c>
      <c r="F23" s="23">
        <f>F24+F25+F26</f>
        <v>15159745.36655</v>
      </c>
      <c r="G23" s="23">
        <f>G24+G25+G26</f>
        <v>14172088.724380001</v>
      </c>
      <c r="H23" s="24">
        <f t="shared" si="1"/>
        <v>-6.5149949309126569</v>
      </c>
      <c r="I23" s="24">
        <f t="shared" si="2"/>
        <v>6.391563303139093</v>
      </c>
      <c r="J23" s="23">
        <f>J24+J25+J26</f>
        <v>15159745.36655</v>
      </c>
      <c r="K23" s="23">
        <f>K24+K25+K26</f>
        <v>14172088.724380001</v>
      </c>
      <c r="L23" s="24">
        <f t="shared" si="3"/>
        <v>-6.5149949309126569</v>
      </c>
      <c r="M23" s="24">
        <f t="shared" si="4"/>
        <v>6.391563303139093</v>
      </c>
    </row>
    <row r="24" spans="1:13" ht="14" x14ac:dyDescent="0.3">
      <c r="A24" s="6" t="s">
        <v>10</v>
      </c>
      <c r="B24" s="25">
        <v>797035.70111999998</v>
      </c>
      <c r="C24" s="25">
        <v>764346.82013999997</v>
      </c>
      <c r="D24" s="26">
        <f t="shared" si="0"/>
        <v>-4.1013069971728218</v>
      </c>
      <c r="E24" s="26">
        <f t="shared" si="5"/>
        <v>3.8755564427456903</v>
      </c>
      <c r="F24" s="25">
        <v>10350094.058870001</v>
      </c>
      <c r="G24" s="25">
        <v>9558446.8164300006</v>
      </c>
      <c r="H24" s="26">
        <f t="shared" si="1"/>
        <v>-7.648696117515577</v>
      </c>
      <c r="I24" s="26">
        <f t="shared" si="2"/>
        <v>4.3108266604204015</v>
      </c>
      <c r="J24" s="25">
        <v>10350094.058870001</v>
      </c>
      <c r="K24" s="25">
        <v>9558446.8164300006</v>
      </c>
      <c r="L24" s="26">
        <f t="shared" si="3"/>
        <v>-7.648696117515577</v>
      </c>
      <c r="M24" s="26">
        <f t="shared" si="4"/>
        <v>4.3108266604204015</v>
      </c>
    </row>
    <row r="25" spans="1:13" ht="14" x14ac:dyDescent="0.3">
      <c r="A25" s="6" t="s">
        <v>11</v>
      </c>
      <c r="B25" s="25">
        <v>181956.93289</v>
      </c>
      <c r="C25" s="25">
        <v>115970.3496</v>
      </c>
      <c r="D25" s="26">
        <f t="shared" si="0"/>
        <v>-36.264945908871432</v>
      </c>
      <c r="E25" s="26">
        <f t="shared" si="5"/>
        <v>0.58801793075743758</v>
      </c>
      <c r="F25" s="25">
        <v>2056271.1620499999</v>
      </c>
      <c r="G25" s="25">
        <v>1860994.94255</v>
      </c>
      <c r="H25" s="26">
        <f t="shared" si="1"/>
        <v>-9.4966181067928428</v>
      </c>
      <c r="I25" s="26">
        <f t="shared" si="2"/>
        <v>0.83930232257633497</v>
      </c>
      <c r="J25" s="25">
        <v>2056271.1620499999</v>
      </c>
      <c r="K25" s="25">
        <v>1860994.94255</v>
      </c>
      <c r="L25" s="26">
        <f t="shared" si="3"/>
        <v>-9.4966181067928428</v>
      </c>
      <c r="M25" s="26">
        <f t="shared" si="4"/>
        <v>0.83930232257633497</v>
      </c>
    </row>
    <row r="26" spans="1:13" ht="14" x14ac:dyDescent="0.3">
      <c r="A26" s="6" t="s">
        <v>12</v>
      </c>
      <c r="B26" s="25">
        <v>260537.56518000001</v>
      </c>
      <c r="C26" s="25">
        <v>255554.61407000001</v>
      </c>
      <c r="D26" s="26">
        <f t="shared" si="0"/>
        <v>-1.9125653172345329</v>
      </c>
      <c r="E26" s="26">
        <f t="shared" si="5"/>
        <v>1.2957682362712903</v>
      </c>
      <c r="F26" s="25">
        <v>2753380.1456300002</v>
      </c>
      <c r="G26" s="25">
        <v>2752646.9654000001</v>
      </c>
      <c r="H26" s="26">
        <f t="shared" si="1"/>
        <v>-2.6628369176109445E-2</v>
      </c>
      <c r="I26" s="26">
        <f t="shared" si="2"/>
        <v>1.241434320142355</v>
      </c>
      <c r="J26" s="25">
        <v>2753380.1456300002</v>
      </c>
      <c r="K26" s="25">
        <v>2752646.9654000001</v>
      </c>
      <c r="L26" s="26">
        <f t="shared" si="3"/>
        <v>-2.6628369176109445E-2</v>
      </c>
      <c r="M26" s="26">
        <f t="shared" si="4"/>
        <v>1.241434320142355</v>
      </c>
    </row>
    <row r="27" spans="1:13" ht="15.5" x14ac:dyDescent="0.35">
      <c r="A27" s="5" t="s">
        <v>34</v>
      </c>
      <c r="B27" s="23">
        <f>B28</f>
        <v>2701956.1383500001</v>
      </c>
      <c r="C27" s="23">
        <f>C28</f>
        <v>2712351.3125700001</v>
      </c>
      <c r="D27" s="24">
        <f t="shared" si="0"/>
        <v>0.38472771902018865</v>
      </c>
      <c r="E27" s="24">
        <f t="shared" si="5"/>
        <v>13.752749834813219</v>
      </c>
      <c r="F27" s="23">
        <f>F28</f>
        <v>33499299.886629999</v>
      </c>
      <c r="G27" s="23">
        <f>G28</f>
        <v>30572011.915660001</v>
      </c>
      <c r="H27" s="24">
        <f t="shared" si="1"/>
        <v>-8.7383556697503266</v>
      </c>
      <c r="I27" s="24">
        <f t="shared" si="2"/>
        <v>13.787872293454894</v>
      </c>
      <c r="J27" s="23">
        <f>J28</f>
        <v>33499299.886629999</v>
      </c>
      <c r="K27" s="23">
        <f>K28</f>
        <v>30572011.915660001</v>
      </c>
      <c r="L27" s="24">
        <f t="shared" si="3"/>
        <v>-8.7383556697503266</v>
      </c>
      <c r="M27" s="24">
        <f t="shared" si="4"/>
        <v>13.787872293454894</v>
      </c>
    </row>
    <row r="28" spans="1:13" ht="14" x14ac:dyDescent="0.3">
      <c r="A28" s="6" t="s">
        <v>13</v>
      </c>
      <c r="B28" s="25">
        <v>2701956.1383500001</v>
      </c>
      <c r="C28" s="25">
        <v>2712351.3125700001</v>
      </c>
      <c r="D28" s="26">
        <f t="shared" si="0"/>
        <v>0.38472771902018865</v>
      </c>
      <c r="E28" s="26">
        <f t="shared" si="5"/>
        <v>13.752749834813219</v>
      </c>
      <c r="F28" s="25">
        <v>33499299.886629999</v>
      </c>
      <c r="G28" s="25">
        <v>30572011.915660001</v>
      </c>
      <c r="H28" s="26">
        <f t="shared" si="1"/>
        <v>-8.7383556697503266</v>
      </c>
      <c r="I28" s="26">
        <f t="shared" si="2"/>
        <v>13.787872293454894</v>
      </c>
      <c r="J28" s="25">
        <v>33499299.886629999</v>
      </c>
      <c r="K28" s="25">
        <v>30572011.915660001</v>
      </c>
      <c r="L28" s="26">
        <f t="shared" si="3"/>
        <v>-8.7383556697503266</v>
      </c>
      <c r="M28" s="26">
        <f t="shared" si="4"/>
        <v>13.787872293454894</v>
      </c>
    </row>
    <row r="29" spans="1:13" ht="15.5" x14ac:dyDescent="0.35">
      <c r="A29" s="5" t="s">
        <v>35</v>
      </c>
      <c r="B29" s="23">
        <f>B30+B31+B32+B33+B34+B35+B36+B37+B38+B39+B40+B41</f>
        <v>12187937.149039997</v>
      </c>
      <c r="C29" s="23">
        <f>C30+C31+C32+C33+C34+C35+C36+C37+C38+C39+C40+C41</f>
        <v>11963422.620719999</v>
      </c>
      <c r="D29" s="24">
        <f t="shared" si="0"/>
        <v>-1.8421044150008763</v>
      </c>
      <c r="E29" s="24">
        <f t="shared" si="5"/>
        <v>60.659530979050317</v>
      </c>
      <c r="F29" s="23">
        <f>F30+F31+F32+F33+F34+F35+F36+F37+F38+F39+F40+F41</f>
        <v>137035206.36310002</v>
      </c>
      <c r="G29" s="23">
        <f>G30+G31+G32+G33+G34+G35+G36+G37+G38+G39+G40+G41</f>
        <v>136074522.25041997</v>
      </c>
      <c r="H29" s="24">
        <f t="shared" si="1"/>
        <v>-0.70104912319724477</v>
      </c>
      <c r="I29" s="24">
        <f t="shared" si="2"/>
        <v>61.36914182676464</v>
      </c>
      <c r="J29" s="23">
        <f>J30+J31+J32+J33+J34+J35+J36+J37+J38+J39+J40+J41</f>
        <v>137035206.36310002</v>
      </c>
      <c r="K29" s="23">
        <f>K30+K31+K32+K33+K34+K35+K36+K37+K38+K39+K40+K41</f>
        <v>136074522.25041997</v>
      </c>
      <c r="L29" s="24">
        <f t="shared" si="3"/>
        <v>-0.70104912319724477</v>
      </c>
      <c r="M29" s="24">
        <f t="shared" si="4"/>
        <v>61.36914182676464</v>
      </c>
    </row>
    <row r="30" spans="1:13" ht="14" x14ac:dyDescent="0.3">
      <c r="A30" s="17" t="s">
        <v>14</v>
      </c>
      <c r="B30" s="25">
        <v>1703955.4150100001</v>
      </c>
      <c r="C30" s="25">
        <v>1454726.7940199999</v>
      </c>
      <c r="D30" s="26">
        <f t="shared" si="0"/>
        <v>-14.626475481375053</v>
      </c>
      <c r="E30" s="26">
        <f t="shared" si="5"/>
        <v>7.3760701954203771</v>
      </c>
      <c r="F30" s="25">
        <v>21193565.66169</v>
      </c>
      <c r="G30" s="25">
        <v>19253722.26503</v>
      </c>
      <c r="H30" s="26">
        <f t="shared" si="1"/>
        <v>-9.1529826911877681</v>
      </c>
      <c r="I30" s="26">
        <f t="shared" si="2"/>
        <v>8.6833625636493128</v>
      </c>
      <c r="J30" s="25">
        <v>21193565.66169</v>
      </c>
      <c r="K30" s="25">
        <v>19253722.26503</v>
      </c>
      <c r="L30" s="26">
        <f t="shared" si="3"/>
        <v>-9.1529826911877681</v>
      </c>
      <c r="M30" s="26">
        <f t="shared" si="4"/>
        <v>8.6833625636493128</v>
      </c>
    </row>
    <row r="31" spans="1:13" ht="14" x14ac:dyDescent="0.3">
      <c r="A31" s="6" t="s">
        <v>15</v>
      </c>
      <c r="B31" s="25">
        <v>3141285.2233199999</v>
      </c>
      <c r="C31" s="25">
        <v>3176274.6838199999</v>
      </c>
      <c r="D31" s="26">
        <f t="shared" si="0"/>
        <v>1.1138581189714429</v>
      </c>
      <c r="E31" s="26">
        <f t="shared" si="5"/>
        <v>16.105034377658463</v>
      </c>
      <c r="F31" s="25">
        <v>30975689.672019999</v>
      </c>
      <c r="G31" s="25">
        <v>35004229.979149997</v>
      </c>
      <c r="H31" s="26">
        <f t="shared" si="1"/>
        <v>13.005490272485956</v>
      </c>
      <c r="I31" s="26">
        <f t="shared" si="2"/>
        <v>15.786787405902597</v>
      </c>
      <c r="J31" s="25">
        <v>30975689.672019999</v>
      </c>
      <c r="K31" s="25">
        <v>35004229.979149997</v>
      </c>
      <c r="L31" s="26">
        <f t="shared" si="3"/>
        <v>13.005490272485956</v>
      </c>
      <c r="M31" s="26">
        <f t="shared" si="4"/>
        <v>15.786787405902597</v>
      </c>
    </row>
    <row r="32" spans="1:13" ht="14" x14ac:dyDescent="0.3">
      <c r="A32" s="6" t="s">
        <v>16</v>
      </c>
      <c r="B32" s="25">
        <v>189314.94339</v>
      </c>
      <c r="C32" s="25">
        <v>223264.79871</v>
      </c>
      <c r="D32" s="26">
        <f t="shared" si="0"/>
        <v>17.933003444984948</v>
      </c>
      <c r="E32" s="26">
        <f t="shared" si="5"/>
        <v>1.1320454357622289</v>
      </c>
      <c r="F32" s="25">
        <v>1453063.3784399999</v>
      </c>
      <c r="G32" s="25">
        <v>1940979.3459600001</v>
      </c>
      <c r="H32" s="26">
        <f t="shared" si="1"/>
        <v>33.578436753655147</v>
      </c>
      <c r="I32" s="26">
        <f t="shared" si="2"/>
        <v>0.87537501359607006</v>
      </c>
      <c r="J32" s="25">
        <v>1453063.3784399999</v>
      </c>
      <c r="K32" s="25">
        <v>1940979.3459600001</v>
      </c>
      <c r="L32" s="26">
        <f t="shared" si="3"/>
        <v>33.578436753655147</v>
      </c>
      <c r="M32" s="26">
        <f t="shared" si="4"/>
        <v>0.87537501359607006</v>
      </c>
    </row>
    <row r="33" spans="1:13" ht="14" x14ac:dyDescent="0.3">
      <c r="A33" s="6" t="s">
        <v>17</v>
      </c>
      <c r="B33" s="25">
        <v>1472989.6661400001</v>
      </c>
      <c r="C33" s="25">
        <v>1442064.5986899999</v>
      </c>
      <c r="D33" s="26">
        <f t="shared" si="0"/>
        <v>-2.0994761987054522</v>
      </c>
      <c r="E33" s="26">
        <f t="shared" si="5"/>
        <v>7.3118675960277377</v>
      </c>
      <c r="F33" s="25">
        <v>15165961.849409999</v>
      </c>
      <c r="G33" s="25">
        <v>16227067.063510001</v>
      </c>
      <c r="H33" s="26">
        <f t="shared" si="1"/>
        <v>6.9966232582952301</v>
      </c>
      <c r="I33" s="26">
        <f t="shared" si="2"/>
        <v>7.3183514708235018</v>
      </c>
      <c r="J33" s="25">
        <v>15165961.849409999</v>
      </c>
      <c r="K33" s="25">
        <v>16227067.063510001</v>
      </c>
      <c r="L33" s="26">
        <f t="shared" si="3"/>
        <v>6.9966232582952301</v>
      </c>
      <c r="M33" s="26">
        <f t="shared" si="4"/>
        <v>7.3183514708235018</v>
      </c>
    </row>
    <row r="34" spans="1:13" ht="14" x14ac:dyDescent="0.3">
      <c r="A34" s="6" t="s">
        <v>18</v>
      </c>
      <c r="B34" s="25">
        <v>1024921.28833</v>
      </c>
      <c r="C34" s="25">
        <v>992646.38621000003</v>
      </c>
      <c r="D34" s="26">
        <f t="shared" si="0"/>
        <v>-3.1490127571248419</v>
      </c>
      <c r="E34" s="26">
        <f t="shared" si="5"/>
        <v>5.0331302441210575</v>
      </c>
      <c r="F34" s="25">
        <v>10361488.924790001</v>
      </c>
      <c r="G34" s="25">
        <v>11337756.475299999</v>
      </c>
      <c r="H34" s="26">
        <f t="shared" si="1"/>
        <v>9.4220778268098666</v>
      </c>
      <c r="I34" s="26">
        <f t="shared" si="2"/>
        <v>5.1132892008214075</v>
      </c>
      <c r="J34" s="25">
        <v>10361488.924790001</v>
      </c>
      <c r="K34" s="25">
        <v>11337756.475299999</v>
      </c>
      <c r="L34" s="26">
        <f t="shared" si="3"/>
        <v>9.4220778268098666</v>
      </c>
      <c r="M34" s="26">
        <f t="shared" si="4"/>
        <v>5.1132892008214075</v>
      </c>
    </row>
    <row r="35" spans="1:13" ht="14" x14ac:dyDescent="0.3">
      <c r="A35" s="6" t="s">
        <v>19</v>
      </c>
      <c r="B35" s="25">
        <v>1095772.14518</v>
      </c>
      <c r="C35" s="25">
        <v>955374.277</v>
      </c>
      <c r="D35" s="26">
        <f t="shared" si="0"/>
        <v>-12.812688185000098</v>
      </c>
      <c r="E35" s="26">
        <f t="shared" si="5"/>
        <v>4.844145140530153</v>
      </c>
      <c r="F35" s="25">
        <v>14380044.177209999</v>
      </c>
      <c r="G35" s="25">
        <v>12475761.77785</v>
      </c>
      <c r="H35" s="26">
        <f t="shared" si="1"/>
        <v>-13.242535112499676</v>
      </c>
      <c r="I35" s="26">
        <f t="shared" si="2"/>
        <v>5.626525680779622</v>
      </c>
      <c r="J35" s="25">
        <v>14380044.177209999</v>
      </c>
      <c r="K35" s="25">
        <v>12475761.77785</v>
      </c>
      <c r="L35" s="26">
        <f t="shared" si="3"/>
        <v>-13.242535112499676</v>
      </c>
      <c r="M35" s="26">
        <f t="shared" si="4"/>
        <v>5.626525680779622</v>
      </c>
    </row>
    <row r="36" spans="1:13" ht="14" x14ac:dyDescent="0.3">
      <c r="A36" s="6" t="s">
        <v>20</v>
      </c>
      <c r="B36" s="25">
        <v>1327665.9178899999</v>
      </c>
      <c r="C36" s="25">
        <v>1355230.0451</v>
      </c>
      <c r="D36" s="26">
        <f t="shared" si="0"/>
        <v>2.0761342773494178</v>
      </c>
      <c r="E36" s="26">
        <f t="shared" si="5"/>
        <v>6.8715802752051953</v>
      </c>
      <c r="F36" s="25">
        <v>21025369.77197</v>
      </c>
      <c r="G36" s="25">
        <v>14877836.22962</v>
      </c>
      <c r="H36" s="26">
        <f t="shared" si="1"/>
        <v>-29.238646497174059</v>
      </c>
      <c r="I36" s="26">
        <f t="shared" si="2"/>
        <v>6.7098530022442109</v>
      </c>
      <c r="J36" s="25">
        <v>21025369.77197</v>
      </c>
      <c r="K36" s="25">
        <v>14877836.22962</v>
      </c>
      <c r="L36" s="26">
        <f t="shared" si="3"/>
        <v>-29.238646497174059</v>
      </c>
      <c r="M36" s="26">
        <f t="shared" si="4"/>
        <v>6.7098530022442109</v>
      </c>
    </row>
    <row r="37" spans="1:13" ht="14" x14ac:dyDescent="0.3">
      <c r="A37" s="7" t="s">
        <v>21</v>
      </c>
      <c r="B37" s="25">
        <v>439727.12341</v>
      </c>
      <c r="C37" s="25">
        <v>353025.41145999997</v>
      </c>
      <c r="D37" s="26">
        <f t="shared" si="0"/>
        <v>-19.717162607037924</v>
      </c>
      <c r="E37" s="26">
        <f t="shared" si="5"/>
        <v>1.78998573917813</v>
      </c>
      <c r="F37" s="25">
        <v>5446980.3794</v>
      </c>
      <c r="G37" s="25">
        <v>4601376.5590199996</v>
      </c>
      <c r="H37" s="26">
        <f t="shared" si="1"/>
        <v>-15.524267786570329</v>
      </c>
      <c r="I37" s="26">
        <f t="shared" si="2"/>
        <v>2.0752050125090706</v>
      </c>
      <c r="J37" s="25">
        <v>5446980.3794</v>
      </c>
      <c r="K37" s="25">
        <v>4601376.5590199996</v>
      </c>
      <c r="L37" s="26">
        <f t="shared" si="3"/>
        <v>-15.524267786570329</v>
      </c>
      <c r="M37" s="26">
        <f t="shared" si="4"/>
        <v>2.0752050125090706</v>
      </c>
    </row>
    <row r="38" spans="1:13" ht="14" x14ac:dyDescent="0.3">
      <c r="A38" s="6" t="s">
        <v>22</v>
      </c>
      <c r="B38" s="25">
        <v>547013.78835000005</v>
      </c>
      <c r="C38" s="25">
        <v>693498.31755000004</v>
      </c>
      <c r="D38" s="26">
        <f t="shared" si="0"/>
        <v>26.778946403134114</v>
      </c>
      <c r="E38" s="26">
        <f t="shared" si="5"/>
        <v>3.5163250527056733</v>
      </c>
      <c r="F38" s="25">
        <v>5856494.2753100004</v>
      </c>
      <c r="G38" s="25">
        <v>7640636.8739400003</v>
      </c>
      <c r="H38" s="26">
        <f t="shared" si="1"/>
        <v>30.464344619128997</v>
      </c>
      <c r="I38" s="26">
        <f t="shared" si="2"/>
        <v>3.44590096815265</v>
      </c>
      <c r="J38" s="25">
        <v>5856494.2753100004</v>
      </c>
      <c r="K38" s="25">
        <v>7640636.8739400003</v>
      </c>
      <c r="L38" s="26">
        <f t="shared" si="3"/>
        <v>30.464344619128997</v>
      </c>
      <c r="M38" s="26">
        <f t="shared" si="4"/>
        <v>3.44590096815265</v>
      </c>
    </row>
    <row r="39" spans="1:13" ht="14" x14ac:dyDescent="0.3">
      <c r="A39" s="6" t="s">
        <v>23</v>
      </c>
      <c r="B39" s="25">
        <v>647435.86632000003</v>
      </c>
      <c r="C39" s="25">
        <v>719105.49295999995</v>
      </c>
      <c r="D39" s="26">
        <f>(C39-B39)/B39*100</f>
        <v>11.069764646708137</v>
      </c>
      <c r="E39" s="26">
        <f t="shared" si="5"/>
        <v>3.6461640878475565</v>
      </c>
      <c r="F39" s="25">
        <v>4364506.8279100005</v>
      </c>
      <c r="G39" s="25">
        <v>5545621.6031999998</v>
      </c>
      <c r="H39" s="26">
        <f t="shared" si="1"/>
        <v>27.061815271705992</v>
      </c>
      <c r="I39" s="26">
        <f t="shared" si="2"/>
        <v>2.5010562819249604</v>
      </c>
      <c r="J39" s="25">
        <v>4364506.8279100005</v>
      </c>
      <c r="K39" s="25">
        <v>5545621.6031999998</v>
      </c>
      <c r="L39" s="26">
        <f t="shared" si="3"/>
        <v>27.061815271705992</v>
      </c>
      <c r="M39" s="26">
        <f t="shared" si="4"/>
        <v>2.5010562819249604</v>
      </c>
    </row>
    <row r="40" spans="1:13" ht="14" x14ac:dyDescent="0.3">
      <c r="A40" s="6" t="s">
        <v>24</v>
      </c>
      <c r="B40" s="25">
        <v>586343.28162999998</v>
      </c>
      <c r="C40" s="25">
        <v>598211.81519999995</v>
      </c>
      <c r="D40" s="26">
        <f>(C40-B40)/B40*100</f>
        <v>2.0241612621545082</v>
      </c>
      <c r="E40" s="26">
        <f t="shared" si="5"/>
        <v>3.0331828345937368</v>
      </c>
      <c r="F40" s="25">
        <v>6676468.2594400002</v>
      </c>
      <c r="G40" s="25">
        <v>7169534.0778400004</v>
      </c>
      <c r="H40" s="26">
        <f t="shared" si="1"/>
        <v>7.3851293713984782</v>
      </c>
      <c r="I40" s="26">
        <f t="shared" si="2"/>
        <v>3.2334352263612467</v>
      </c>
      <c r="J40" s="25">
        <v>6676468.2594400002</v>
      </c>
      <c r="K40" s="25">
        <v>7169534.0778400004</v>
      </c>
      <c r="L40" s="26">
        <f t="shared" si="3"/>
        <v>7.3851293713984782</v>
      </c>
      <c r="M40" s="26">
        <f t="shared" si="4"/>
        <v>3.2334352263612467</v>
      </c>
    </row>
    <row r="41" spans="1:13" ht="14" x14ac:dyDescent="0.3">
      <c r="A41" s="6" t="s">
        <v>25</v>
      </c>
      <c r="B41" s="25">
        <v>11512.49007</v>
      </c>
      <c r="C41" s="25">
        <v>0</v>
      </c>
      <c r="D41" s="26">
        <f t="shared" si="0"/>
        <v>-100</v>
      </c>
      <c r="E41" s="26">
        <f t="shared" si="5"/>
        <v>0</v>
      </c>
      <c r="F41" s="25">
        <v>135573.18551000001</v>
      </c>
      <c r="G41" s="25">
        <v>0</v>
      </c>
      <c r="H41" s="26">
        <f t="shared" si="1"/>
        <v>-100</v>
      </c>
      <c r="I41" s="26">
        <f t="shared" si="2"/>
        <v>0</v>
      </c>
      <c r="J41" s="25">
        <v>135573.18551000001</v>
      </c>
      <c r="K41" s="25">
        <v>0</v>
      </c>
      <c r="L41" s="26">
        <f t="shared" si="3"/>
        <v>-100</v>
      </c>
      <c r="M41" s="26">
        <f t="shared" si="4"/>
        <v>0</v>
      </c>
    </row>
    <row r="42" spans="1:13" ht="15.5" x14ac:dyDescent="0.35">
      <c r="A42" s="11" t="s">
        <v>36</v>
      </c>
      <c r="B42" s="23">
        <f>B43</f>
        <v>515319.92612000002</v>
      </c>
      <c r="C42" s="23">
        <f>C43</f>
        <v>508428.61018000002</v>
      </c>
      <c r="D42" s="24">
        <f t="shared" si="0"/>
        <v>-1.3372888550782052</v>
      </c>
      <c r="E42" s="24">
        <f t="shared" si="5"/>
        <v>2.5779446240103727</v>
      </c>
      <c r="F42" s="23">
        <f>F43</f>
        <v>6455096.0247099996</v>
      </c>
      <c r="G42" s="23">
        <f>G43</f>
        <v>5748303.8496399997</v>
      </c>
      <c r="H42" s="24">
        <f t="shared" si="1"/>
        <v>-10.949367327215757</v>
      </c>
      <c r="I42" s="24">
        <f t="shared" si="2"/>
        <v>2.5924652784206672</v>
      </c>
      <c r="J42" s="23">
        <f>J43</f>
        <v>6455096.0247099996</v>
      </c>
      <c r="K42" s="23">
        <f>K43</f>
        <v>5748303.8496399997</v>
      </c>
      <c r="L42" s="24">
        <f t="shared" si="3"/>
        <v>-10.949367327215757</v>
      </c>
      <c r="M42" s="24">
        <f t="shared" si="4"/>
        <v>2.5924652784206672</v>
      </c>
    </row>
    <row r="43" spans="1:13" ht="14" x14ac:dyDescent="0.3">
      <c r="A43" s="6" t="s">
        <v>26</v>
      </c>
      <c r="B43" s="25">
        <v>515319.92612000002</v>
      </c>
      <c r="C43" s="25">
        <v>508428.61018000002</v>
      </c>
      <c r="D43" s="26">
        <f t="shared" si="0"/>
        <v>-1.3372888550782052</v>
      </c>
      <c r="E43" s="26">
        <f t="shared" si="5"/>
        <v>2.5779446240103727</v>
      </c>
      <c r="F43" s="25">
        <v>6455096.0247099996</v>
      </c>
      <c r="G43" s="25">
        <v>5748303.8496399997</v>
      </c>
      <c r="H43" s="26">
        <f t="shared" si="1"/>
        <v>-10.949367327215757</v>
      </c>
      <c r="I43" s="26">
        <f t="shared" si="2"/>
        <v>2.5924652784206672</v>
      </c>
      <c r="J43" s="25">
        <v>6455096.0247099996</v>
      </c>
      <c r="K43" s="25">
        <v>5748303.8496399997</v>
      </c>
      <c r="L43" s="26">
        <f t="shared" si="3"/>
        <v>-10.949367327215757</v>
      </c>
      <c r="M43" s="26">
        <f t="shared" si="4"/>
        <v>2.5924652784206672</v>
      </c>
    </row>
    <row r="44" spans="1:13" ht="15.5" x14ac:dyDescent="0.35">
      <c r="A44" s="5" t="s">
        <v>37</v>
      </c>
      <c r="B44" s="23">
        <f>B8+B22+B42</f>
        <v>20069924.593829997</v>
      </c>
      <c r="C44" s="23">
        <f>C8+C22+C42</f>
        <v>19722247.15165</v>
      </c>
      <c r="D44" s="24">
        <f t="shared" si="0"/>
        <v>-1.7323305852722606</v>
      </c>
      <c r="E44" s="24">
        <f t="shared" si="5"/>
        <v>100</v>
      </c>
      <c r="F44" s="27">
        <f>F8+F22+F42</f>
        <v>226362127.33841002</v>
      </c>
      <c r="G44" s="27">
        <f>G8+G22+G42</f>
        <v>221731179.873</v>
      </c>
      <c r="H44" s="28">
        <f t="shared" si="1"/>
        <v>-2.0458137232854265</v>
      </c>
      <c r="I44" s="28">
        <f t="shared" si="2"/>
        <v>100</v>
      </c>
      <c r="J44" s="27">
        <f>J8+J22+J42</f>
        <v>226362127.33841002</v>
      </c>
      <c r="K44" s="27">
        <f>K8+K22+K42</f>
        <v>221731179.873</v>
      </c>
      <c r="L44" s="28">
        <f t="shared" si="3"/>
        <v>-2.0458137232854265</v>
      </c>
      <c r="M44" s="28">
        <f t="shared" si="4"/>
        <v>100</v>
      </c>
    </row>
    <row r="45" spans="1:13" ht="15.5" x14ac:dyDescent="0.3">
      <c r="A45" s="12" t="s">
        <v>38</v>
      </c>
      <c r="B45" s="29">
        <f>B46-B44</f>
        <v>2828824.0311700031</v>
      </c>
      <c r="C45" s="29">
        <f>C46-C44</f>
        <v>3276309.2913499996</v>
      </c>
      <c r="D45" s="30">
        <f t="shared" si="0"/>
        <v>15.818773287036747</v>
      </c>
      <c r="E45" s="30">
        <f t="shared" ref="E45:E46" si="6">C45/C$46*100</f>
        <v>14.245717114767869</v>
      </c>
      <c r="F45" s="29">
        <f>F46-F44</f>
        <v>27807620.324589968</v>
      </c>
      <c r="G45" s="29">
        <f>G46-G44</f>
        <v>34077742.127999991</v>
      </c>
      <c r="H45" s="31">
        <f t="shared" si="1"/>
        <v>22.548214231281865</v>
      </c>
      <c r="I45" s="30">
        <f t="shared" ref="I45:I46" si="7">G45/G$46*100</f>
        <v>13.321561211171037</v>
      </c>
      <c r="J45" s="29">
        <f>J46-J44</f>
        <v>27807620.324589968</v>
      </c>
      <c r="K45" s="29">
        <f>K46-K44</f>
        <v>34077742.127999991</v>
      </c>
      <c r="L45" s="31">
        <f t="shared" si="3"/>
        <v>22.548214231281865</v>
      </c>
      <c r="M45" s="30">
        <f t="shared" ref="M45:M46" si="8">K45/K$46*100</f>
        <v>13.321561211171037</v>
      </c>
    </row>
    <row r="46" spans="1:13" s="9" customFormat="1" ht="22.5" customHeight="1" x14ac:dyDescent="0.4">
      <c r="A46" s="8" t="s">
        <v>42</v>
      </c>
      <c r="B46" s="16">
        <v>22898748.625</v>
      </c>
      <c r="C46" s="16">
        <v>22998556.443</v>
      </c>
      <c r="D46" s="18">
        <f t="shared" si="0"/>
        <v>0.43586581797327351</v>
      </c>
      <c r="E46" s="32">
        <f t="shared" si="6"/>
        <v>100</v>
      </c>
      <c r="F46" s="16">
        <v>254169747.66299999</v>
      </c>
      <c r="G46" s="16">
        <v>255808922.00099999</v>
      </c>
      <c r="H46" s="18">
        <f t="shared" si="1"/>
        <v>0.64491323340862627</v>
      </c>
      <c r="I46" s="32">
        <f t="shared" si="7"/>
        <v>100</v>
      </c>
      <c r="J46" s="16">
        <v>254169747.66299999</v>
      </c>
      <c r="K46" s="16">
        <v>255808922.00099999</v>
      </c>
      <c r="L46" s="18">
        <f t="shared" si="3"/>
        <v>0.64491323340862627</v>
      </c>
      <c r="M46" s="32">
        <f t="shared" si="8"/>
        <v>100</v>
      </c>
    </row>
    <row r="47" spans="1:13" ht="20.25" customHeight="1" x14ac:dyDescent="0.25">
      <c r="C47" s="14"/>
    </row>
    <row r="49" spans="1:4" x14ac:dyDescent="0.25">
      <c r="A49" s="1" t="s">
        <v>52</v>
      </c>
    </row>
    <row r="50" spans="1:4" ht="25" x14ac:dyDescent="0.25">
      <c r="A50" s="15" t="s">
        <v>41</v>
      </c>
    </row>
    <row r="51" spans="1:4" x14ac:dyDescent="0.25">
      <c r="D51" s="19"/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2024-01-19T07:33:39Z</dcterms:modified>
</cp:coreProperties>
</file>